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rek.'!$A$1:$O$48</definedName>
  </definedNames>
  <calcPr fullCalcOnLoad="1"/>
</workbook>
</file>

<file path=xl/sharedStrings.xml><?xml version="1.0" encoding="utf-8"?>
<sst xmlns="http://schemas.openxmlformats.org/spreadsheetml/2006/main" count="70" uniqueCount="51">
  <si>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</si>
  <si>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</si>
  <si>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</si>
  <si>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</si>
  <si>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</si>
  <si>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</si>
  <si>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</si>
  <si>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</si>
  <si>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</si>
  <si>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</si>
  <si>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TIEŠIE IZDEVUMI:</t>
  </si>
  <si>
    <t>Tāmes izmaksa ar PVN:</t>
  </si>
  <si>
    <t>Darba samaksas likme Ls/h</t>
  </si>
  <si>
    <t>Betons B 25</t>
  </si>
  <si>
    <t>Blietētu šķembu pamatnes izveidošana zem pamatiem b=200mm</t>
  </si>
  <si>
    <t xml:space="preserve">Armatūras stiegras </t>
  </si>
  <si>
    <t>Vienības izmaksa Ls</t>
  </si>
  <si>
    <t>Ls</t>
  </si>
  <si>
    <t>KOPĀ</t>
  </si>
  <si>
    <t>Šķembas</t>
  </si>
  <si>
    <t>tn</t>
  </si>
  <si>
    <t>Izgatavot un iebetonēt enkurbultas</t>
  </si>
  <si>
    <t>Pamatu horizontālā hidroizolācija</t>
  </si>
  <si>
    <t>Izolācijas materiāli</t>
  </si>
  <si>
    <t>kg</t>
  </si>
  <si>
    <t>Grunts</t>
  </si>
  <si>
    <t xml:space="preserve">KOPĀ: </t>
  </si>
  <si>
    <t xml:space="preserve"> </t>
  </si>
  <si>
    <t>m2</t>
  </si>
  <si>
    <t>m3</t>
  </si>
  <si>
    <t>betona sūknēšana</t>
  </si>
  <si>
    <t>java</t>
  </si>
  <si>
    <t>zemapmetuma grunts</t>
  </si>
  <si>
    <t>Darbietilpība cilv/h</t>
  </si>
  <si>
    <t>m/st</t>
  </si>
  <si>
    <t>Sienas virszemes daļas apmetums</t>
  </si>
  <si>
    <t>Apmestās sieniņas gruntēšana un krāsojums</t>
  </si>
  <si>
    <t>krāsa</t>
  </si>
  <si>
    <t>Pamatu siltumizolācija pa perimetru b=70mm</t>
  </si>
  <si>
    <t>PAMATI UN COKOLA SIJAS</t>
  </si>
  <si>
    <t xml:space="preserve">Cokola siju stiegrojums AIII </t>
  </si>
  <si>
    <t>Monolīto  cokola siju veidņošana</t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</si>
  <si>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</si>
  <si>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</si>
  <si>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Monolīto cokolasiju betonēšana b=250</t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</si>
  <si>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</si>
  <si>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</si>
  <si>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</si>
  <si>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</si>
  <si>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>Tāme sastādīta:</t>
  </si>
  <si>
    <r>
      <t>PASŪTĪTĀJS:</t>
    </r>
    <r>
      <rPr>
        <b/>
        <sz val="12"/>
        <rFont val="Arial"/>
        <family val="2"/>
      </rPr>
      <t xml:space="preserve"> 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</si>
</sst>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7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2" fontId="11" fillId="34" borderId="1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55" applyFont="1" applyFill="1" applyBorder="1" applyAlignment="1">
      <alignment horizontal="righ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43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6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>
      <alignment horizontal="center" vertical="center"/>
    </xf>
    <xf numFmtId="43" fontId="2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2" fontId="11" fillId="0" borderId="25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A16">
      <selection activeCell="A16" sqref="A16:A17"/>
    </sheetView>
  </sheetViews>
  <sheetFormatPr defaultColWidth="9.140625" defaultRowHeight="12.75"/>
  <cols>
    <col min="1" max="1" width="4.8515625" style="6" customWidth="1"/>
    <col min="2" max="2" width="31.8515625" style="6" customWidth="1"/>
    <col min="3" max="3" width="5.7109375" style="6" customWidth="1"/>
    <col min="4" max="4" width="6.421875" style="6" customWidth="1"/>
    <col min="5" max="9" width="7.7109375" style="34" customWidth="1"/>
    <col min="10" max="10" width="7.8515625" style="38" customWidth="1"/>
    <col min="11" max="11" width="8.00390625" style="34" customWidth="1"/>
    <col min="12" max="12" width="9.421875" style="34" customWidth="1"/>
    <col min="13" max="13" width="9.00390625" style="34" customWidth="1"/>
    <col min="14" max="14" width="8.8515625" style="34" customWidth="1"/>
    <col min="15" max="15" width="10.7109375" style="34" customWidth="1"/>
    <col min="16" max="17" width="9.140625" style="6" customWidth="1"/>
    <col min="18" max="35" width="9.140625" style="59" customWidth="1"/>
    <col min="36" max="16384" width="9.140625" style="6" customWidth="1"/>
  </cols>
  <sheetData>
    <row r="1" spans="1:2" ht="15.75">
      <c r="A1" s="33" t="s">
        <v>50</v>
      </c>
      <c r="B1" s="33"/>
    </row>
    <row r="2" spans="1:15" ht="15.75">
      <c r="A2" s="85" t="s">
        <v>45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85" t="s">
        <v>46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.75">
      <c r="A4" s="85" t="s">
        <v>47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.75">
      <c r="A5" s="85" t="s">
        <v>48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>
      <c r="A6" s="85" t="s">
        <v>49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3.25">
      <c r="A8" s="90" t="s">
        <v>43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2" hidden="1">
      <c r="A9" s="92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2" hidden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13.5" customHeight="1">
      <c r="A12" s="96"/>
      <c r="B12" s="96"/>
      <c r="C12" s="96"/>
      <c r="D12" s="96"/>
      <c r="E12" s="96"/>
      <c r="H12" s="38"/>
      <c r="I12" s="38"/>
      <c r="K12" s="99" t="s">
        <v>11</v>
      </c>
      <c r="L12" s="99"/>
      <c r="M12" s="99"/>
      <c r="N12" s="99"/>
      <c r="O12" s="56"/>
    </row>
    <row r="13" spans="1:15" ht="13.5" customHeight="1">
      <c r="A13" s="37"/>
      <c r="B13" s="37"/>
      <c r="C13" s="37"/>
      <c r="D13" s="37"/>
      <c r="E13" s="37"/>
      <c r="H13" s="38"/>
      <c r="I13" s="38"/>
      <c r="K13" s="87" t="s">
        <v>33</v>
      </c>
      <c r="L13" s="87"/>
      <c r="M13" s="87"/>
      <c r="N13" s="87"/>
      <c r="O13" s="40"/>
    </row>
    <row r="14" spans="1:15" ht="13.5" customHeight="1">
      <c r="A14" s="107"/>
      <c r="B14" s="96"/>
      <c r="C14" s="96"/>
      <c r="D14" s="96"/>
      <c r="E14" s="96"/>
      <c r="H14" s="38"/>
      <c r="I14" s="38"/>
      <c r="K14" s="39"/>
      <c r="L14" s="39"/>
      <c r="M14" s="39"/>
      <c r="N14" s="39"/>
      <c r="O14" s="40"/>
    </row>
    <row r="15" spans="1:15" ht="13.5" customHeight="1" thickBot="1">
      <c r="A15" s="108"/>
      <c r="B15" s="108"/>
      <c r="C15" s="108"/>
      <c r="D15" s="108"/>
      <c r="E15" s="108"/>
      <c r="H15" s="38"/>
      <c r="I15" s="38"/>
      <c r="K15" s="41"/>
      <c r="L15" s="109" t="s">
        <v>49</v>
      </c>
      <c r="M15" s="109"/>
      <c r="N15" s="109"/>
      <c r="O15" s="109"/>
    </row>
    <row r="16" spans="1:15" ht="18" customHeight="1" thickBot="1">
      <c r="A16" s="88" t="s">
        <v>6</v>
      </c>
      <c r="B16" s="100" t="s">
        <v>5</v>
      </c>
      <c r="C16" s="88" t="s">
        <v>2</v>
      </c>
      <c r="D16" s="88" t="s">
        <v>3</v>
      </c>
      <c r="E16" s="104" t="s">
        <v>16</v>
      </c>
      <c r="F16" s="105"/>
      <c r="G16" s="105"/>
      <c r="H16" s="105"/>
      <c r="I16" s="106"/>
      <c r="J16" s="110" t="s">
        <v>0</v>
      </c>
      <c r="K16" s="97" t="s">
        <v>33</v>
      </c>
      <c r="L16" s="104" t="s">
        <v>1</v>
      </c>
      <c r="M16" s="105"/>
      <c r="N16" s="105"/>
      <c r="O16" s="106"/>
    </row>
    <row r="17" spans="1:15" ht="69.75" customHeight="1" thickBot="1">
      <c r="A17" s="89"/>
      <c r="B17" s="101"/>
      <c r="C17" s="89"/>
      <c r="D17" s="89"/>
      <c r="E17" s="14" t="s">
        <v>4</v>
      </c>
      <c r="F17" s="14" t="s">
        <v>12</v>
      </c>
      <c r="G17" s="18" t="s">
        <v>7</v>
      </c>
      <c r="H17" s="18" t="s">
        <v>8</v>
      </c>
      <c r="I17" s="18" t="s">
        <v>9</v>
      </c>
      <c r="J17" s="111"/>
      <c r="K17" s="98"/>
      <c r="L17" s="18" t="s">
        <v>7</v>
      </c>
      <c r="M17" s="18" t="s">
        <v>8</v>
      </c>
      <c r="N17" s="18" t="s">
        <v>9</v>
      </c>
      <c r="O17" s="19" t="s">
        <v>18</v>
      </c>
    </row>
    <row r="18" spans="1:15" ht="12.75" thickBot="1">
      <c r="A18" s="12">
        <v>1</v>
      </c>
      <c r="B18" s="16">
        <v>2</v>
      </c>
      <c r="C18" s="13">
        <v>3</v>
      </c>
      <c r="D18" s="54">
        <v>4</v>
      </c>
      <c r="E18" s="54">
        <v>5</v>
      </c>
      <c r="F18" s="54">
        <v>6</v>
      </c>
      <c r="G18" s="13">
        <v>7</v>
      </c>
      <c r="H18" s="11">
        <v>8</v>
      </c>
      <c r="I18" s="15">
        <v>9</v>
      </c>
      <c r="J18" s="55">
        <v>10</v>
      </c>
      <c r="K18" s="17">
        <v>11</v>
      </c>
      <c r="L18" s="55">
        <v>12</v>
      </c>
      <c r="M18" s="54">
        <v>13</v>
      </c>
      <c r="N18" s="11">
        <v>14</v>
      </c>
      <c r="O18" s="55">
        <v>15</v>
      </c>
    </row>
    <row r="19" spans="1:35" s="9" customFormat="1" ht="12">
      <c r="A19" s="8"/>
      <c r="B19" s="76" t="s">
        <v>39</v>
      </c>
      <c r="C19" s="65"/>
      <c r="D19" s="66"/>
      <c r="E19" s="66"/>
      <c r="F19" s="62"/>
      <c r="G19" s="61"/>
      <c r="H19" s="65"/>
      <c r="I19" s="66"/>
      <c r="J19" s="81"/>
      <c r="K19" s="61"/>
      <c r="L19" s="61"/>
      <c r="M19" s="61"/>
      <c r="N19" s="61"/>
      <c r="O19" s="62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s="9" customFormat="1" ht="22.5">
      <c r="A20" s="8">
        <v>9</v>
      </c>
      <c r="B20" s="67" t="s">
        <v>14</v>
      </c>
      <c r="C20" s="65" t="s">
        <v>29</v>
      </c>
      <c r="D20" s="66">
        <v>20.3</v>
      </c>
      <c r="E20" s="66"/>
      <c r="F20" s="62"/>
      <c r="G20" s="61"/>
      <c r="H20" s="65"/>
      <c r="I20" s="66"/>
      <c r="J20" s="81">
        <f aca="true" t="shared" si="0" ref="J20:J37">G20+H20+I20</f>
        <v>0</v>
      </c>
      <c r="K20" s="61">
        <f>ROUND(D20*E20,2)</f>
        <v>0</v>
      </c>
      <c r="L20" s="61">
        <f>ROUND(D20*G20,2)</f>
        <v>0</v>
      </c>
      <c r="M20" s="61">
        <f>ROUND(D20*H20,2)</f>
        <v>0</v>
      </c>
      <c r="N20" s="61">
        <f>ROUND(D20*I20,2)</f>
        <v>0</v>
      </c>
      <c r="O20" s="62">
        <f aca="true" t="shared" si="1" ref="O20:O37">L20+M20+N20</f>
        <v>0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s="9" customFormat="1" ht="12">
      <c r="A21" s="8"/>
      <c r="B21" s="82" t="s">
        <v>19</v>
      </c>
      <c r="C21" s="65" t="s">
        <v>29</v>
      </c>
      <c r="D21" s="66">
        <f>D20*1.1</f>
        <v>22.330000000000002</v>
      </c>
      <c r="E21" s="66"/>
      <c r="F21" s="62"/>
      <c r="G21" s="61"/>
      <c r="H21" s="66"/>
      <c r="I21" s="66"/>
      <c r="J21" s="81">
        <f t="shared" si="0"/>
        <v>0</v>
      </c>
      <c r="K21" s="61">
        <f aca="true" t="shared" si="2" ref="K21:K37">ROUND(D21*E21,2)</f>
        <v>0</v>
      </c>
      <c r="L21" s="61">
        <f aca="true" t="shared" si="3" ref="L21:L37">ROUND(D21*G21,2)</f>
        <v>0</v>
      </c>
      <c r="M21" s="61">
        <f aca="true" t="shared" si="4" ref="M21:M37">ROUND(D21*H21,2)</f>
        <v>0</v>
      </c>
      <c r="N21" s="61">
        <f aca="true" t="shared" si="5" ref="N21:N37">ROUND(D21*I21,2)</f>
        <v>0</v>
      </c>
      <c r="O21" s="62">
        <f t="shared" si="1"/>
        <v>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s="9" customFormat="1" ht="12">
      <c r="A22" s="8">
        <v>10</v>
      </c>
      <c r="B22" s="64" t="s">
        <v>21</v>
      </c>
      <c r="C22" s="65" t="s">
        <v>20</v>
      </c>
      <c r="D22" s="83">
        <f>0.029*9</f>
        <v>0.261</v>
      </c>
      <c r="E22" s="66"/>
      <c r="F22" s="62"/>
      <c r="G22" s="61"/>
      <c r="H22" s="66"/>
      <c r="I22" s="66"/>
      <c r="J22" s="81">
        <f t="shared" si="0"/>
        <v>0</v>
      </c>
      <c r="K22" s="61">
        <f t="shared" si="2"/>
        <v>0</v>
      </c>
      <c r="L22" s="61">
        <f t="shared" si="3"/>
        <v>0</v>
      </c>
      <c r="M22" s="61">
        <f t="shared" si="4"/>
        <v>0</v>
      </c>
      <c r="N22" s="61">
        <f t="shared" si="5"/>
        <v>0</v>
      </c>
      <c r="O22" s="62">
        <f t="shared" si="1"/>
        <v>0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s="9" customFormat="1" ht="12">
      <c r="A23" s="8">
        <v>11</v>
      </c>
      <c r="B23" s="73" t="s">
        <v>41</v>
      </c>
      <c r="C23" s="70" t="s">
        <v>28</v>
      </c>
      <c r="D23" s="71">
        <v>92.4</v>
      </c>
      <c r="E23" s="62"/>
      <c r="F23" s="62"/>
      <c r="G23" s="61"/>
      <c r="H23" s="62"/>
      <c r="I23" s="62"/>
      <c r="J23" s="81">
        <f t="shared" si="0"/>
        <v>0</v>
      </c>
      <c r="K23" s="61">
        <f t="shared" si="2"/>
        <v>0</v>
      </c>
      <c r="L23" s="61">
        <f t="shared" si="3"/>
        <v>0</v>
      </c>
      <c r="M23" s="61">
        <f t="shared" si="4"/>
        <v>0</v>
      </c>
      <c r="N23" s="61">
        <f t="shared" si="5"/>
        <v>0</v>
      </c>
      <c r="O23" s="62">
        <f t="shared" si="1"/>
        <v>0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s="9" customFormat="1" ht="12">
      <c r="A24" s="8">
        <v>12</v>
      </c>
      <c r="B24" s="77" t="s">
        <v>40</v>
      </c>
      <c r="C24" s="74" t="s">
        <v>20</v>
      </c>
      <c r="D24" s="62">
        <f>D26*108/1000</f>
        <v>9.32256</v>
      </c>
      <c r="E24" s="62"/>
      <c r="F24" s="62"/>
      <c r="G24" s="62"/>
      <c r="H24" s="62"/>
      <c r="I24" s="62"/>
      <c r="J24" s="81">
        <f t="shared" si="0"/>
        <v>0</v>
      </c>
      <c r="K24" s="61">
        <f t="shared" si="2"/>
        <v>0</v>
      </c>
      <c r="L24" s="61">
        <f t="shared" si="3"/>
        <v>0</v>
      </c>
      <c r="M24" s="61">
        <f t="shared" si="4"/>
        <v>0</v>
      </c>
      <c r="N24" s="61">
        <f t="shared" si="5"/>
        <v>0</v>
      </c>
      <c r="O24" s="62">
        <f t="shared" si="1"/>
        <v>0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s="9" customFormat="1" ht="12">
      <c r="A25" s="8"/>
      <c r="B25" s="82" t="s">
        <v>15</v>
      </c>
      <c r="C25" s="65" t="s">
        <v>20</v>
      </c>
      <c r="D25" s="66">
        <v>0.88</v>
      </c>
      <c r="E25" s="66"/>
      <c r="F25" s="62"/>
      <c r="G25" s="61"/>
      <c r="H25" s="66"/>
      <c r="I25" s="65"/>
      <c r="J25" s="81">
        <f t="shared" si="0"/>
        <v>0</v>
      </c>
      <c r="K25" s="61">
        <f t="shared" si="2"/>
        <v>0</v>
      </c>
      <c r="L25" s="61">
        <f t="shared" si="3"/>
        <v>0</v>
      </c>
      <c r="M25" s="61">
        <f t="shared" si="4"/>
        <v>0</v>
      </c>
      <c r="N25" s="61">
        <f t="shared" si="5"/>
        <v>0</v>
      </c>
      <c r="O25" s="62">
        <f t="shared" si="1"/>
        <v>0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5" s="9" customFormat="1" ht="17.25" customHeight="1">
      <c r="A26" s="8">
        <v>13</v>
      </c>
      <c r="B26" s="73" t="s">
        <v>44</v>
      </c>
      <c r="C26" s="70" t="s">
        <v>29</v>
      </c>
      <c r="D26" s="71">
        <v>86.32</v>
      </c>
      <c r="E26" s="62"/>
      <c r="F26" s="62"/>
      <c r="G26" s="61"/>
      <c r="H26" s="74"/>
      <c r="I26" s="62"/>
      <c r="J26" s="81">
        <f t="shared" si="0"/>
        <v>0</v>
      </c>
      <c r="K26" s="61">
        <f t="shared" si="2"/>
        <v>0</v>
      </c>
      <c r="L26" s="61">
        <f t="shared" si="3"/>
        <v>0</v>
      </c>
      <c r="M26" s="61">
        <f t="shared" si="4"/>
        <v>0</v>
      </c>
      <c r="N26" s="61">
        <f t="shared" si="5"/>
        <v>0</v>
      </c>
      <c r="O26" s="62">
        <f t="shared" si="1"/>
        <v>0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s="9" customFormat="1" ht="12">
      <c r="A27" s="8"/>
      <c r="B27" s="82" t="s">
        <v>13</v>
      </c>
      <c r="C27" s="65" t="s">
        <v>29</v>
      </c>
      <c r="D27" s="66">
        <f>D26*1.05</f>
        <v>90.636</v>
      </c>
      <c r="E27" s="68"/>
      <c r="F27" s="62"/>
      <c r="G27" s="61"/>
      <c r="H27" s="62"/>
      <c r="I27" s="66"/>
      <c r="J27" s="81">
        <f t="shared" si="0"/>
        <v>0</v>
      </c>
      <c r="K27" s="61">
        <f t="shared" si="2"/>
        <v>0</v>
      </c>
      <c r="L27" s="61">
        <f t="shared" si="3"/>
        <v>0</v>
      </c>
      <c r="M27" s="61">
        <f t="shared" si="4"/>
        <v>0</v>
      </c>
      <c r="N27" s="61">
        <f t="shared" si="5"/>
        <v>0</v>
      </c>
      <c r="O27" s="62">
        <f t="shared" si="1"/>
        <v>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 s="9" customFormat="1" ht="12">
      <c r="A28" s="8"/>
      <c r="B28" s="69" t="s">
        <v>30</v>
      </c>
      <c r="C28" s="70" t="s">
        <v>34</v>
      </c>
      <c r="D28" s="71">
        <f>D26/8</f>
        <v>10.79</v>
      </c>
      <c r="E28" s="68"/>
      <c r="F28" s="62"/>
      <c r="G28" s="61"/>
      <c r="H28" s="65"/>
      <c r="I28" s="66"/>
      <c r="J28" s="81">
        <f t="shared" si="0"/>
        <v>0</v>
      </c>
      <c r="K28" s="61">
        <f t="shared" si="2"/>
        <v>0</v>
      </c>
      <c r="L28" s="61">
        <f t="shared" si="3"/>
        <v>0</v>
      </c>
      <c r="M28" s="61">
        <f t="shared" si="4"/>
        <v>0</v>
      </c>
      <c r="N28" s="61">
        <f t="shared" si="5"/>
        <v>0</v>
      </c>
      <c r="O28" s="62">
        <f t="shared" si="1"/>
        <v>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s="9" customFormat="1" ht="25.5" customHeight="1">
      <c r="A29" s="8">
        <v>14</v>
      </c>
      <c r="B29" s="72" t="s">
        <v>38</v>
      </c>
      <c r="C29" s="70" t="s">
        <v>28</v>
      </c>
      <c r="D29" s="71">
        <f>44*1</f>
        <v>44</v>
      </c>
      <c r="E29" s="68"/>
      <c r="F29" s="62"/>
      <c r="G29" s="61"/>
      <c r="H29" s="66"/>
      <c r="I29" s="66"/>
      <c r="J29" s="81">
        <f t="shared" si="0"/>
        <v>0</v>
      </c>
      <c r="K29" s="61">
        <f t="shared" si="2"/>
        <v>0</v>
      </c>
      <c r="L29" s="61">
        <f t="shared" si="3"/>
        <v>0</v>
      </c>
      <c r="M29" s="61">
        <f t="shared" si="4"/>
        <v>0</v>
      </c>
      <c r="N29" s="61">
        <f t="shared" si="5"/>
        <v>0</v>
      </c>
      <c r="O29" s="62">
        <f t="shared" si="1"/>
        <v>0</v>
      </c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s="9" customFormat="1" ht="12">
      <c r="A30" s="10">
        <v>15</v>
      </c>
      <c r="B30" s="72" t="s">
        <v>35</v>
      </c>
      <c r="C30" s="70" t="s">
        <v>28</v>
      </c>
      <c r="D30" s="71">
        <f>45*0.3</f>
        <v>13.5</v>
      </c>
      <c r="E30" s="68"/>
      <c r="F30" s="62"/>
      <c r="G30" s="61"/>
      <c r="H30" s="75"/>
      <c r="I30" s="66"/>
      <c r="J30" s="81">
        <f t="shared" si="0"/>
        <v>0</v>
      </c>
      <c r="K30" s="61">
        <f t="shared" si="2"/>
        <v>0</v>
      </c>
      <c r="L30" s="61">
        <f t="shared" si="3"/>
        <v>0</v>
      </c>
      <c r="M30" s="61">
        <f t="shared" si="4"/>
        <v>0</v>
      </c>
      <c r="N30" s="61">
        <f t="shared" si="5"/>
        <v>0</v>
      </c>
      <c r="O30" s="62">
        <f t="shared" si="1"/>
        <v>0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s="9" customFormat="1" ht="12">
      <c r="A31" s="10"/>
      <c r="B31" s="69" t="s">
        <v>32</v>
      </c>
      <c r="C31" s="70" t="s">
        <v>24</v>
      </c>
      <c r="D31" s="71">
        <f>D30*0.2</f>
        <v>2.7</v>
      </c>
      <c r="E31" s="68"/>
      <c r="F31" s="62"/>
      <c r="G31" s="61"/>
      <c r="H31" s="61"/>
      <c r="I31" s="66"/>
      <c r="J31" s="81">
        <f t="shared" si="0"/>
        <v>0</v>
      </c>
      <c r="K31" s="61">
        <f t="shared" si="2"/>
        <v>0</v>
      </c>
      <c r="L31" s="61">
        <f t="shared" si="3"/>
        <v>0</v>
      </c>
      <c r="M31" s="61">
        <f t="shared" si="4"/>
        <v>0</v>
      </c>
      <c r="N31" s="61">
        <f t="shared" si="5"/>
        <v>0</v>
      </c>
      <c r="O31" s="62">
        <f t="shared" si="1"/>
        <v>0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s="9" customFormat="1" ht="12">
      <c r="A32" s="10"/>
      <c r="B32" s="69" t="s">
        <v>31</v>
      </c>
      <c r="C32" s="70" t="s">
        <v>29</v>
      </c>
      <c r="D32" s="71">
        <f>D30*0.032</f>
        <v>0.432</v>
      </c>
      <c r="E32" s="68"/>
      <c r="F32" s="62"/>
      <c r="G32" s="61"/>
      <c r="H32" s="61"/>
      <c r="I32" s="66"/>
      <c r="J32" s="81">
        <f t="shared" si="0"/>
        <v>0</v>
      </c>
      <c r="K32" s="61">
        <f t="shared" si="2"/>
        <v>0</v>
      </c>
      <c r="L32" s="61">
        <f t="shared" si="3"/>
        <v>0</v>
      </c>
      <c r="M32" s="61">
        <f t="shared" si="4"/>
        <v>0</v>
      </c>
      <c r="N32" s="61">
        <f t="shared" si="5"/>
        <v>0</v>
      </c>
      <c r="O32" s="62">
        <f t="shared" si="1"/>
        <v>0</v>
      </c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s="9" customFormat="1" ht="23.25" customHeight="1">
      <c r="A33" s="10">
        <v>16</v>
      </c>
      <c r="B33" s="72" t="s">
        <v>36</v>
      </c>
      <c r="C33" s="70" t="s">
        <v>28</v>
      </c>
      <c r="D33" s="71">
        <v>13.5</v>
      </c>
      <c r="E33" s="68"/>
      <c r="F33" s="62"/>
      <c r="G33" s="61"/>
      <c r="H33" s="61"/>
      <c r="I33" s="66"/>
      <c r="J33" s="81">
        <f t="shared" si="0"/>
        <v>0</v>
      </c>
      <c r="K33" s="61">
        <f t="shared" si="2"/>
        <v>0</v>
      </c>
      <c r="L33" s="61">
        <f t="shared" si="3"/>
        <v>0</v>
      </c>
      <c r="M33" s="61">
        <f t="shared" si="4"/>
        <v>0</v>
      </c>
      <c r="N33" s="61">
        <f t="shared" si="5"/>
        <v>0</v>
      </c>
      <c r="O33" s="62">
        <f t="shared" si="1"/>
        <v>0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16" ht="12">
      <c r="A34" s="10"/>
      <c r="B34" s="69" t="s">
        <v>25</v>
      </c>
      <c r="C34" s="70" t="s">
        <v>24</v>
      </c>
      <c r="D34" s="71">
        <f>D33*0.2</f>
        <v>2.7</v>
      </c>
      <c r="E34" s="68"/>
      <c r="F34" s="62"/>
      <c r="G34" s="61"/>
      <c r="H34" s="68"/>
      <c r="I34" s="66"/>
      <c r="J34" s="81">
        <f t="shared" si="0"/>
        <v>0</v>
      </c>
      <c r="K34" s="61">
        <f t="shared" si="2"/>
        <v>0</v>
      </c>
      <c r="L34" s="61">
        <f t="shared" si="3"/>
        <v>0</v>
      </c>
      <c r="M34" s="61">
        <f t="shared" si="4"/>
        <v>0</v>
      </c>
      <c r="N34" s="61">
        <f t="shared" si="5"/>
        <v>0</v>
      </c>
      <c r="O34" s="62">
        <f t="shared" si="1"/>
        <v>0</v>
      </c>
      <c r="P34" s="9"/>
    </row>
    <row r="35" spans="1:16" ht="12">
      <c r="A35" s="10"/>
      <c r="B35" s="69" t="s">
        <v>37</v>
      </c>
      <c r="C35" s="70" t="s">
        <v>24</v>
      </c>
      <c r="D35" s="71">
        <f>D33*0.3</f>
        <v>4.05</v>
      </c>
      <c r="E35" s="68"/>
      <c r="F35" s="62"/>
      <c r="G35" s="61"/>
      <c r="H35" s="68"/>
      <c r="I35" s="66"/>
      <c r="J35" s="81">
        <f t="shared" si="0"/>
        <v>0</v>
      </c>
      <c r="K35" s="61">
        <f t="shared" si="2"/>
        <v>0</v>
      </c>
      <c r="L35" s="61">
        <f t="shared" si="3"/>
        <v>0</v>
      </c>
      <c r="M35" s="61">
        <f t="shared" si="4"/>
        <v>0</v>
      </c>
      <c r="N35" s="61">
        <f t="shared" si="5"/>
        <v>0</v>
      </c>
      <c r="O35" s="62">
        <f t="shared" si="1"/>
        <v>0</v>
      </c>
      <c r="P35" s="9"/>
    </row>
    <row r="36" spans="1:16" ht="12">
      <c r="A36" s="5">
        <v>17</v>
      </c>
      <c r="B36" s="63" t="s">
        <v>22</v>
      </c>
      <c r="C36" s="70" t="s">
        <v>28</v>
      </c>
      <c r="D36" s="66">
        <v>14.9</v>
      </c>
      <c r="E36" s="66"/>
      <c r="F36" s="62"/>
      <c r="G36" s="61"/>
      <c r="H36" s="65"/>
      <c r="I36" s="66"/>
      <c r="J36" s="81">
        <f t="shared" si="0"/>
        <v>0</v>
      </c>
      <c r="K36" s="61">
        <f t="shared" si="2"/>
        <v>0</v>
      </c>
      <c r="L36" s="61">
        <f t="shared" si="3"/>
        <v>0</v>
      </c>
      <c r="M36" s="61">
        <f t="shared" si="4"/>
        <v>0</v>
      </c>
      <c r="N36" s="61">
        <f t="shared" si="5"/>
        <v>0</v>
      </c>
      <c r="O36" s="62">
        <f t="shared" si="1"/>
        <v>0</v>
      </c>
      <c r="P36" s="9"/>
    </row>
    <row r="37" spans="1:16" ht="12.75" thickBot="1">
      <c r="A37" s="5"/>
      <c r="B37" s="58" t="s">
        <v>23</v>
      </c>
      <c r="C37" s="70" t="s">
        <v>28</v>
      </c>
      <c r="D37" s="66">
        <f>D36*2.2</f>
        <v>32.78</v>
      </c>
      <c r="E37" s="66"/>
      <c r="F37" s="62"/>
      <c r="G37" s="61"/>
      <c r="H37" s="66"/>
      <c r="I37" s="66"/>
      <c r="J37" s="81">
        <f t="shared" si="0"/>
        <v>0</v>
      </c>
      <c r="K37" s="61">
        <f t="shared" si="2"/>
        <v>0</v>
      </c>
      <c r="L37" s="61">
        <f t="shared" si="3"/>
        <v>0</v>
      </c>
      <c r="M37" s="61">
        <f t="shared" si="4"/>
        <v>0</v>
      </c>
      <c r="N37" s="61">
        <f t="shared" si="5"/>
        <v>0</v>
      </c>
      <c r="O37" s="62">
        <f t="shared" si="1"/>
        <v>0</v>
      </c>
      <c r="P37" s="9"/>
    </row>
    <row r="38" spans="1:15" ht="12">
      <c r="A38" s="43"/>
      <c r="B38" s="44" t="s">
        <v>10</v>
      </c>
      <c r="C38" s="45" t="s">
        <v>17</v>
      </c>
      <c r="D38" s="45"/>
      <c r="E38" s="45"/>
      <c r="F38" s="45"/>
      <c r="G38" s="46"/>
      <c r="H38" s="47"/>
      <c r="I38" s="47"/>
      <c r="J38" s="46"/>
      <c r="K38" s="46">
        <f>SUM(K19:K37)</f>
        <v>0</v>
      </c>
      <c r="L38" s="46">
        <f>SUM(L19:L37)</f>
        <v>0</v>
      </c>
      <c r="M38" s="46">
        <f>SUM(M19:M37)</f>
        <v>0</v>
      </c>
      <c r="N38" s="46">
        <f>SUM(N19:N37)</f>
        <v>0</v>
      </c>
      <c r="O38" s="80">
        <f>L38+M38+N38</f>
        <v>0</v>
      </c>
    </row>
    <row r="39" spans="1:35" s="48" customFormat="1" ht="12.75">
      <c r="A39" s="42"/>
      <c r="B39" s="49" t="s">
        <v>26</v>
      </c>
      <c r="C39" s="50" t="s">
        <v>17</v>
      </c>
      <c r="D39" s="50"/>
      <c r="E39" s="50"/>
      <c r="F39" s="50"/>
      <c r="G39" s="51"/>
      <c r="H39" s="51"/>
      <c r="I39" s="51"/>
      <c r="J39" s="52"/>
      <c r="K39" s="51"/>
      <c r="L39" s="52">
        <f>SUM(L38:L38)</f>
        <v>0</v>
      </c>
      <c r="M39" s="52">
        <f>SUM(M38:M38)</f>
        <v>0</v>
      </c>
      <c r="N39" s="52">
        <f>SUM(N38:N38)</f>
        <v>0</v>
      </c>
      <c r="O39" s="57">
        <f>SUM(O38:O38)</f>
        <v>0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</row>
    <row r="40" spans="16:17" ht="12">
      <c r="P40" s="59"/>
      <c r="Q40" s="59"/>
    </row>
    <row r="41" ht="14.25">
      <c r="L41" s="53"/>
    </row>
    <row r="42" spans="1:16" ht="12">
      <c r="A42" s="7"/>
      <c r="B42" s="84" t="s">
        <v>42</v>
      </c>
      <c r="C42" s="21"/>
      <c r="D42" s="20"/>
      <c r="E42" s="22"/>
      <c r="F42" s="22"/>
      <c r="G42" s="23"/>
      <c r="H42" s="23"/>
      <c r="I42" s="31"/>
      <c r="J42" s="78"/>
      <c r="K42" s="22"/>
      <c r="L42" s="22"/>
      <c r="M42" s="23"/>
      <c r="N42" s="23"/>
      <c r="O42" s="31"/>
      <c r="P42" s="24"/>
    </row>
    <row r="43" spans="1:14" ht="12">
      <c r="A43" s="102"/>
      <c r="B43" s="102"/>
      <c r="C43" s="102"/>
      <c r="D43" s="102"/>
      <c r="E43" s="25"/>
      <c r="F43" s="25"/>
      <c r="G43" s="103"/>
      <c r="H43" s="103"/>
      <c r="I43" s="103"/>
      <c r="J43" s="103"/>
      <c r="K43" s="103"/>
      <c r="L43" s="103"/>
      <c r="M43" s="103"/>
      <c r="N43" s="103"/>
    </row>
    <row r="44" spans="1:14" ht="12.75">
      <c r="A44" s="26"/>
      <c r="B44" s="25"/>
      <c r="C44" s="27"/>
      <c r="D44" s="25"/>
      <c r="E44" s="25"/>
      <c r="F44" s="103"/>
      <c r="G44" s="103"/>
      <c r="H44" s="103"/>
      <c r="I44" s="103"/>
      <c r="J44" s="103"/>
      <c r="K44" s="103"/>
      <c r="L44" s="103"/>
      <c r="M44" s="32"/>
      <c r="N44" s="32"/>
    </row>
    <row r="45" spans="1:14" ht="12">
      <c r="A45" s="7"/>
      <c r="B45" s="86"/>
      <c r="C45" s="25"/>
      <c r="D45" s="29"/>
      <c r="E45" s="29"/>
      <c r="F45" s="29"/>
      <c r="G45" s="29"/>
      <c r="H45" s="29"/>
      <c r="I45" s="28"/>
      <c r="J45" s="79"/>
      <c r="K45" s="28"/>
      <c r="L45" s="28"/>
      <c r="M45" s="28"/>
      <c r="N45" s="28"/>
    </row>
    <row r="46" spans="1:10" ht="12.75">
      <c r="A46" s="1"/>
      <c r="B46" s="2"/>
      <c r="C46" s="3"/>
      <c r="D46" s="4"/>
      <c r="E46" s="3"/>
      <c r="F46" s="3"/>
      <c r="G46" s="3"/>
      <c r="H46" s="30"/>
      <c r="I46" s="3"/>
      <c r="J46" s="30"/>
    </row>
  </sheetData>
  <sheetProtection/>
  <mergeCells count="21">
    <mergeCell ref="E16:I16"/>
    <mergeCell ref="C16:C17"/>
    <mergeCell ref="A43:D43"/>
    <mergeCell ref="G43:N43"/>
    <mergeCell ref="F44:L44"/>
    <mergeCell ref="L16:O16"/>
    <mergeCell ref="A14:E14"/>
    <mergeCell ref="A15:E15"/>
    <mergeCell ref="L15:O15"/>
    <mergeCell ref="A16:A17"/>
    <mergeCell ref="J16:J17"/>
    <mergeCell ref="K13:N13"/>
    <mergeCell ref="D16:D17"/>
    <mergeCell ref="A8:O8"/>
    <mergeCell ref="A9:O9"/>
    <mergeCell ref="A10:O10"/>
    <mergeCell ref="A11:O11"/>
    <mergeCell ref="A12:E12"/>
    <mergeCell ref="K16:K17"/>
    <mergeCell ref="K12:N12"/>
    <mergeCell ref="B16:B17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2013-06-11T11:37:31Z</cp:lastPrinted>
  <dcterms:created xsi:type="dcterms:W3CDTF">2010-07-28T06:13:06Z</dcterms:created>
  <dcterms:modified xsi:type="dcterms:W3CDTF">2013-06-11T11:38:08Z</dcterms:modified>
  <cp:category/>
  <cp:version/>
  <cp:contentType/>
  <cp:contentStatus/>
</cp:coreProperties>
</file>